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гальнопроф" sheetId="1" r:id="rId1"/>
    <sheet name="професійна" sheetId="2" r:id="rId2"/>
    <sheet name="Лист3" sheetId="3" r:id="rId3"/>
  </sheets>
  <definedNames>
    <definedName name="_xlnm.Print_Area" localSheetId="0">'загальнопроф'!$A$1:$N$21</definedName>
    <definedName name="_xlnm.Print_Area" localSheetId="1">'професійна'!$A$1:$N$55</definedName>
  </definedNames>
  <calcPr fullCalcOnLoad="1"/>
</workbook>
</file>

<file path=xl/sharedStrings.xml><?xml version="1.0" encoding="utf-8"?>
<sst xmlns="http://schemas.openxmlformats.org/spreadsheetml/2006/main" count="106" uniqueCount="73">
  <si>
    <t>Ужгородського ВПУ торгівлі та технологій харчування</t>
  </si>
  <si>
    <t>Перелік предметів</t>
  </si>
  <si>
    <t>Рівні компетентності учнів</t>
  </si>
  <si>
    <t>середній бал</t>
  </si>
  <si>
    <t>початковий</t>
  </si>
  <si>
    <t>середній</t>
  </si>
  <si>
    <t>достатній</t>
  </si>
  <si>
    <t>високий</t>
  </si>
  <si>
    <t>кількість</t>
  </si>
  <si>
    <t>%до числа атестованих</t>
  </si>
  <si>
    <t>%до числа атестовани</t>
  </si>
  <si>
    <t>Інформаційні технології</t>
  </si>
  <si>
    <t>Вивчали предмет</t>
  </si>
  <si>
    <t>Всього</t>
  </si>
  <si>
    <t>Кількість</t>
  </si>
  <si>
    <t>І.</t>
  </si>
  <si>
    <t>Охорона праці</t>
  </si>
  <si>
    <t>Виробниче навчання</t>
  </si>
  <si>
    <t>ІІ.</t>
  </si>
  <si>
    <t xml:space="preserve">Професія «Кухар, кондитер» </t>
  </si>
  <si>
    <t xml:space="preserve">Малювання та ліплення </t>
  </si>
  <si>
    <t>Фізіологія харчування</t>
  </si>
  <si>
    <t>Товарознавство продовольчих товарів</t>
  </si>
  <si>
    <t>Середній показник з професії:</t>
  </si>
  <si>
    <t>%до числа                       атестован</t>
  </si>
  <si>
    <t>початков</t>
  </si>
  <si>
    <t>№ з/п</t>
  </si>
  <si>
    <t>Облік, калькуляція і звітність</t>
  </si>
  <si>
    <t>Середній показник</t>
  </si>
  <si>
    <t>Кулінарна характеристика страв</t>
  </si>
  <si>
    <t>Устаткування підприємств харчування</t>
  </si>
  <si>
    <t>Аналіз результатів навчальної діяльності</t>
  </si>
  <si>
    <t>№   з/п</t>
  </si>
  <si>
    <t>Основи галузевої економіки і підприємництва</t>
  </si>
  <si>
    <t>Професійна етика і психологія</t>
  </si>
  <si>
    <t>Технологічне обладнання  (Торгово-технологічне обладнання)</t>
  </si>
  <si>
    <t>Іноземна мова за професійним спрямуванням</t>
  </si>
  <si>
    <t>Організація виробництва та обслуговування</t>
  </si>
  <si>
    <t>Технологія приготування конд. виробів харчової промисловості</t>
  </si>
  <si>
    <t>атестовано</t>
  </si>
  <si>
    <t>не атестовано</t>
  </si>
  <si>
    <t xml:space="preserve">Гігієна і санітарія виробництва </t>
  </si>
  <si>
    <t xml:space="preserve">Професія «Офіціант, бармен» </t>
  </si>
  <si>
    <t xml:space="preserve">Аналіз результатів навчальної діяльності </t>
  </si>
  <si>
    <t xml:space="preserve">   </t>
  </si>
  <si>
    <t>Технологія приготування напоїв і коктейлів та їх характеристика</t>
  </si>
  <si>
    <t>Технологія пригот борошняних конд. виробів з основ.товароз-ва</t>
  </si>
  <si>
    <t>Організація обслуговування в ресторанах (барах)</t>
  </si>
  <si>
    <t>Професія «Продавець продовольчих товарів, продавець непродовольчих товарів»</t>
  </si>
  <si>
    <t>Облік і звітність</t>
  </si>
  <si>
    <t>Організація та технологія торговельних процесів</t>
  </si>
  <si>
    <t>Харчова безпека товарів</t>
  </si>
  <si>
    <t>Реєстратори розрахункових операцій</t>
  </si>
  <si>
    <t>Психологія та етика ділових відносин</t>
  </si>
  <si>
    <t>ІІІ.</t>
  </si>
  <si>
    <t>Техніка обчислень (Основи калькуляції і обліку)</t>
  </si>
  <si>
    <t>Заступник директора з НВР</t>
  </si>
  <si>
    <t>Основи маркетингу та менеджменту</t>
  </si>
  <si>
    <t>Торговельне обладнання</t>
  </si>
  <si>
    <t>Галина КУШТАН</t>
  </si>
  <si>
    <t>Заступник директора з НВР                                     Галина КУШТАН</t>
  </si>
  <si>
    <t xml:space="preserve">Технологія приготування їжі з основами товарознавства </t>
  </si>
  <si>
    <t>%до числа 1атестовани</t>
  </si>
  <si>
    <t>Професійно-теоретична підготовка (середній показник)</t>
  </si>
  <si>
    <t>Снітарія і гігієна, фізіологія харчування</t>
  </si>
  <si>
    <t>Товарознавство харчових продуктів</t>
  </si>
  <si>
    <t xml:space="preserve">ЗАТВЕРДЖУЮ                                                                                                             Директор Ужгородського ВПУ                  торгівлі та технологій харчування                                                                         </t>
  </si>
  <si>
    <t>Основм трудового законодавства</t>
  </si>
  <si>
    <t>Віктор КОЩАК</t>
  </si>
  <si>
    <t>з професійної підготовки за 2021-2022 н.р.</t>
  </si>
  <si>
    <t>із загальнопрофесійної підготовки за 2021-2022 н.р.</t>
  </si>
  <si>
    <t>Товарознавство непродовольчих товарів</t>
  </si>
  <si>
    <t xml:space="preserve">ЗАТВЕРДЖУЮ                                                                                                           Директор Ужгородського ВПУ                                                                                                  торгівлі та технологій харчування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</si>
</sst>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_(* #,##0.000_);_(* \(#,##0.00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/>
    </xf>
    <xf numFmtId="1" fontId="2" fillId="7" borderId="12" xfId="0" applyNumberFormat="1" applyFont="1" applyFill="1" applyBorder="1" applyAlignment="1">
      <alignment horizontal="center" vertical="center"/>
    </xf>
    <xf numFmtId="200" fontId="2" fillId="7" borderId="13" xfId="0" applyNumberFormat="1" applyFont="1" applyFill="1" applyBorder="1" applyAlignment="1">
      <alignment horizontal="center" vertical="center"/>
    </xf>
    <xf numFmtId="200" fontId="2" fillId="7" borderId="11" xfId="0" applyNumberFormat="1" applyFont="1" applyFill="1" applyBorder="1" applyAlignment="1">
      <alignment horizontal="center" vertical="center"/>
    </xf>
    <xf numFmtId="20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2" fillId="34" borderId="19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1" fontId="2" fillId="7" borderId="1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7" borderId="2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7" borderId="25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vertical="top" wrapText="1"/>
    </xf>
    <xf numFmtId="0" fontId="1" fillId="7" borderId="16" xfId="0" applyFont="1" applyFill="1" applyBorder="1" applyAlignment="1">
      <alignment vertical="center" wrapText="1"/>
    </xf>
    <xf numFmtId="1" fontId="2" fillId="33" borderId="26" xfId="0" applyNumberFormat="1" applyFont="1" applyFill="1" applyBorder="1" applyAlignment="1">
      <alignment horizontal="center" vertical="center" wrapText="1"/>
    </xf>
    <xf numFmtId="1" fontId="2" fillId="7" borderId="2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7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" fontId="2" fillId="7" borderId="23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 wrapText="1"/>
    </xf>
    <xf numFmtId="200" fontId="2" fillId="33" borderId="13" xfId="0" applyNumberFormat="1" applyFont="1" applyFill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/>
    </xf>
    <xf numFmtId="200" fontId="2" fillId="7" borderId="28" xfId="0" applyNumberFormat="1" applyFont="1" applyFill="1" applyBorder="1" applyAlignment="1">
      <alignment horizontal="center" vertical="center" wrapText="1"/>
    </xf>
    <xf numFmtId="1" fontId="2" fillId="7" borderId="3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200" fontId="2" fillId="7" borderId="1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" fontId="2" fillId="7" borderId="23" xfId="0" applyNumberFormat="1" applyFont="1" applyFill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 wrapText="1"/>
    </xf>
    <xf numFmtId="200" fontId="2" fillId="33" borderId="24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/>
    </xf>
    <xf numFmtId="0" fontId="2" fillId="7" borderId="16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7" borderId="35" xfId="0" applyFont="1" applyFill="1" applyBorder="1" applyAlignment="1">
      <alignment horizontal="center" vertical="top" wrapText="1"/>
    </xf>
    <xf numFmtId="1" fontId="2" fillId="33" borderId="36" xfId="0" applyNumberFormat="1" applyFont="1" applyFill="1" applyBorder="1" applyAlignment="1">
      <alignment horizontal="center" vertical="top" wrapText="1"/>
    </xf>
    <xf numFmtId="200" fontId="2" fillId="7" borderId="3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2" fillId="7" borderId="16" xfId="0" applyFont="1" applyFill="1" applyBorder="1" applyAlignment="1">
      <alignment vertical="center" wrapText="1"/>
    </xf>
    <xf numFmtId="200" fontId="2" fillId="7" borderId="26" xfId="0" applyNumberFormat="1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1" fontId="2" fillId="33" borderId="38" xfId="0" applyNumberFormat="1" applyFont="1" applyFill="1" applyBorder="1" applyAlignment="1">
      <alignment horizontal="center" vertical="top" wrapText="1"/>
    </xf>
    <xf numFmtId="200" fontId="2" fillId="7" borderId="39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center" vertical="center" textRotation="90" wrapText="1"/>
    </xf>
    <xf numFmtId="0" fontId="2" fillId="33" borderId="45" xfId="0" applyFont="1" applyFill="1" applyBorder="1" applyAlignment="1">
      <alignment horizontal="center" vertical="center" textRotation="90" wrapText="1"/>
    </xf>
    <xf numFmtId="0" fontId="2" fillId="33" borderId="39" xfId="0" applyFont="1" applyFill="1" applyBorder="1" applyAlignment="1">
      <alignment horizontal="center" vertical="center" textRotation="90" wrapText="1"/>
    </xf>
    <xf numFmtId="0" fontId="2" fillId="7" borderId="44" xfId="0" applyFont="1" applyFill="1" applyBorder="1" applyAlignment="1">
      <alignment horizontal="center" vertical="center" textRotation="90" wrapText="1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7" borderId="39" xfId="0" applyFont="1" applyFill="1" applyBorder="1" applyAlignment="1">
      <alignment horizontal="center" vertical="center" textRotation="90" wrapText="1"/>
    </xf>
    <xf numFmtId="0" fontId="2" fillId="33" borderId="46" xfId="0" applyFont="1" applyFill="1" applyBorder="1" applyAlignment="1">
      <alignment horizontal="center" vertical="center" textRotation="90" wrapText="1"/>
    </xf>
    <xf numFmtId="0" fontId="2" fillId="33" borderId="47" xfId="0" applyFont="1" applyFill="1" applyBorder="1" applyAlignment="1">
      <alignment horizontal="center" vertical="center" textRotation="90" wrapText="1"/>
    </xf>
    <xf numFmtId="0" fontId="2" fillId="33" borderId="4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7" borderId="23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7" borderId="19" xfId="0" applyFont="1" applyFill="1" applyBorder="1" applyAlignment="1">
      <alignment horizontal="center" vertical="center" textRotation="90" wrapText="1"/>
    </xf>
    <xf numFmtId="0" fontId="2" fillId="7" borderId="17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7" borderId="5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top" wrapText="1"/>
    </xf>
    <xf numFmtId="1" fontId="1" fillId="33" borderId="16" xfId="0" applyNumberFormat="1" applyFont="1" applyFill="1" applyBorder="1" applyAlignment="1">
      <alignment horizontal="center" vertical="top" wrapText="1"/>
    </xf>
    <xf numFmtId="200" fontId="1" fillId="7" borderId="16" xfId="0" applyNumberFormat="1" applyFont="1" applyFill="1" applyBorder="1" applyAlignment="1">
      <alignment horizontal="center" vertical="top" wrapText="1"/>
    </xf>
    <xf numFmtId="0" fontId="1" fillId="7" borderId="52" xfId="0" applyFont="1" applyFill="1" applyBorder="1" applyAlignment="1">
      <alignment vertical="center" wrapText="1"/>
    </xf>
    <xf numFmtId="0" fontId="2" fillId="7" borderId="26" xfId="0" applyFont="1" applyFill="1" applyBorder="1" applyAlignment="1">
      <alignment/>
    </xf>
    <xf numFmtId="0" fontId="1" fillId="33" borderId="52" xfId="0" applyFont="1" applyFill="1" applyBorder="1" applyAlignment="1">
      <alignment horizontal="center" vertical="top" wrapText="1"/>
    </xf>
    <xf numFmtId="0" fontId="1" fillId="7" borderId="52" xfId="0" applyFont="1" applyFill="1" applyBorder="1" applyAlignment="1">
      <alignment horizontal="center" vertical="top" wrapText="1"/>
    </xf>
    <xf numFmtId="1" fontId="1" fillId="33" borderId="52" xfId="0" applyNumberFormat="1" applyFont="1" applyFill="1" applyBorder="1" applyAlignment="1">
      <alignment horizontal="center" vertical="top" wrapText="1"/>
    </xf>
    <xf numFmtId="200" fontId="1" fillId="7" borderId="52" xfId="0" applyNumberFormat="1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7" borderId="25" xfId="0" applyFont="1" applyFill="1" applyBorder="1" applyAlignment="1">
      <alignment horizontal="center" vertical="top" wrapText="1"/>
    </xf>
    <xf numFmtId="1" fontId="2" fillId="7" borderId="17" xfId="0" applyNumberFormat="1" applyFont="1" applyFill="1" applyBorder="1" applyAlignment="1">
      <alignment horizontal="center" vertical="top" wrapText="1"/>
    </xf>
    <xf numFmtId="0" fontId="2" fillId="7" borderId="49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1" fontId="2" fillId="33" borderId="53" xfId="0" applyNumberFormat="1" applyFont="1" applyFill="1" applyBorder="1" applyAlignment="1">
      <alignment horizontal="center" vertical="top" wrapText="1"/>
    </xf>
    <xf numFmtId="200" fontId="2" fillId="7" borderId="54" xfId="0" applyNumberFormat="1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vertical="center" wrapText="1"/>
    </xf>
    <xf numFmtId="1" fontId="2" fillId="33" borderId="49" xfId="0" applyNumberFormat="1" applyFont="1" applyFill="1" applyBorder="1" applyAlignment="1">
      <alignment horizontal="center" vertical="top" wrapText="1"/>
    </xf>
    <xf numFmtId="200" fontId="2" fillId="7" borderId="49" xfId="0" applyNumberFormat="1" applyFont="1" applyFill="1" applyBorder="1" applyAlignment="1">
      <alignment horizontal="center" vertical="top" wrapText="1"/>
    </xf>
    <xf numFmtId="200" fontId="2" fillId="33" borderId="49" xfId="0" applyNumberFormat="1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200" fontId="2" fillId="7" borderId="24" xfId="0" applyNumberFormat="1" applyFont="1" applyFill="1" applyBorder="1" applyAlignment="1">
      <alignment horizontal="center" vertical="top" wrapText="1"/>
    </xf>
    <xf numFmtId="0" fontId="1" fillId="33" borderId="5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200" fontId="1" fillId="7" borderId="16" xfId="0" applyNumberFormat="1" applyFont="1" applyFill="1" applyBorder="1" applyAlignment="1">
      <alignment horizontal="center"/>
    </xf>
    <xf numFmtId="1" fontId="1" fillId="7" borderId="16" xfId="0" applyNumberFormat="1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 vertical="top" wrapText="1"/>
    </xf>
    <xf numFmtId="0" fontId="1" fillId="33" borderId="52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1" fontId="1" fillId="33" borderId="52" xfId="0" applyNumberFormat="1" applyFont="1" applyFill="1" applyBorder="1" applyAlignment="1">
      <alignment horizontal="center"/>
    </xf>
    <xf numFmtId="200" fontId="1" fillId="7" borderId="52" xfId="0" applyNumberFormat="1" applyFont="1" applyFill="1" applyBorder="1" applyAlignment="1">
      <alignment horizontal="center"/>
    </xf>
    <xf numFmtId="0" fontId="2" fillId="7" borderId="57" xfId="0" applyFont="1" applyFill="1" applyBorder="1" applyAlignment="1">
      <alignment vertical="top" wrapText="1"/>
    </xf>
    <xf numFmtId="0" fontId="2" fillId="7" borderId="58" xfId="0" applyFont="1" applyFill="1" applyBorder="1" applyAlignment="1">
      <alignment horizontal="center"/>
    </xf>
    <xf numFmtId="1" fontId="2" fillId="7" borderId="58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1" fontId="2" fillId="33" borderId="59" xfId="0" applyNumberFormat="1" applyFont="1" applyFill="1" applyBorder="1" applyAlignment="1">
      <alignment horizontal="center"/>
    </xf>
    <xf numFmtId="1" fontId="2" fillId="7" borderId="60" xfId="0" applyNumberFormat="1" applyFont="1" applyFill="1" applyBorder="1" applyAlignment="1">
      <alignment horizontal="center"/>
    </xf>
    <xf numFmtId="1" fontId="2" fillId="7" borderId="61" xfId="0" applyNumberFormat="1" applyFont="1" applyFill="1" applyBorder="1" applyAlignment="1">
      <alignment horizontal="center"/>
    </xf>
    <xf numFmtId="0" fontId="2" fillId="7" borderId="23" xfId="0" applyFont="1" applyFill="1" applyBorder="1" applyAlignment="1">
      <alignment/>
    </xf>
    <xf numFmtId="0" fontId="2" fillId="7" borderId="25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1" fontId="2" fillId="33" borderId="53" xfId="0" applyNumberFormat="1" applyFont="1" applyFill="1" applyBorder="1" applyAlignment="1">
      <alignment horizontal="center"/>
    </xf>
    <xf numFmtId="200" fontId="2" fillId="7" borderId="54" xfId="0" applyNumberFormat="1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/>
    </xf>
    <xf numFmtId="0" fontId="2" fillId="33" borderId="50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top" wrapText="1"/>
    </xf>
    <xf numFmtId="0" fontId="2" fillId="34" borderId="64" xfId="0" applyFont="1" applyFill="1" applyBorder="1" applyAlignment="1">
      <alignment horizontal="center" vertical="top" wrapText="1"/>
    </xf>
    <xf numFmtId="0" fontId="2" fillId="34" borderId="65" xfId="0" applyFont="1" applyFill="1" applyBorder="1" applyAlignment="1">
      <alignment horizontal="center" vertical="top" wrapText="1"/>
    </xf>
    <xf numFmtId="0" fontId="2" fillId="34" borderId="66" xfId="0" applyFont="1" applyFill="1" applyBorder="1" applyAlignment="1">
      <alignment horizontal="center" vertical="top" wrapText="1"/>
    </xf>
    <xf numFmtId="0" fontId="2" fillId="34" borderId="67" xfId="0" applyFont="1" applyFill="1" applyBorder="1" applyAlignment="1">
      <alignment horizontal="center" vertical="top" wrapText="1"/>
    </xf>
    <xf numFmtId="0" fontId="2" fillId="34" borderId="68" xfId="0" applyFont="1" applyFill="1" applyBorder="1" applyAlignment="1">
      <alignment horizontal="center" vertical="top" wrapText="1"/>
    </xf>
    <xf numFmtId="0" fontId="2" fillId="0" borderId="69" xfId="0" applyFont="1" applyBorder="1" applyAlignment="1">
      <alignment horizontal="center"/>
    </xf>
    <xf numFmtId="0" fontId="8" fillId="0" borderId="69" xfId="0" applyFont="1" applyBorder="1" applyAlignment="1">
      <alignment/>
    </xf>
    <xf numFmtId="0" fontId="2" fillId="33" borderId="5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7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5" zoomScaleSheetLayoutView="85" zoomScalePageLayoutView="0" workbookViewId="0" topLeftCell="A1">
      <selection activeCell="A5" sqref="A5:N5"/>
    </sheetView>
  </sheetViews>
  <sheetFormatPr defaultColWidth="9.140625" defaultRowHeight="12.75"/>
  <cols>
    <col min="1" max="1" width="4.140625" style="0" customWidth="1"/>
    <col min="2" max="2" width="33.57421875" style="0" customWidth="1"/>
    <col min="3" max="4" width="7.00390625" style="0" customWidth="1"/>
    <col min="5" max="5" width="5.7109375" style="0" customWidth="1"/>
    <col min="6" max="6" width="7.421875" style="0" customWidth="1"/>
    <col min="7" max="8" width="8.421875" style="0" customWidth="1"/>
    <col min="9" max="9" width="8.00390625" style="0" customWidth="1"/>
    <col min="10" max="10" width="7.8515625" style="0" customWidth="1"/>
    <col min="11" max="11" width="7.140625" style="0" customWidth="1"/>
    <col min="12" max="12" width="8.421875" style="0" customWidth="1"/>
    <col min="13" max="13" width="8.140625" style="0" customWidth="1"/>
    <col min="14" max="14" width="9.57421875" style="0" customWidth="1"/>
  </cols>
  <sheetData>
    <row r="1" spans="1:14" ht="27.75" customHeight="1">
      <c r="A1" s="3"/>
      <c r="B1" s="3"/>
      <c r="C1" s="3"/>
      <c r="D1" s="3"/>
      <c r="E1" s="3"/>
      <c r="F1" s="3"/>
      <c r="G1" s="3"/>
      <c r="H1" s="3"/>
      <c r="I1" s="103" t="s">
        <v>66</v>
      </c>
      <c r="J1" s="104"/>
      <c r="K1" s="104"/>
      <c r="L1" s="104"/>
      <c r="M1" s="104"/>
      <c r="N1" s="104"/>
    </row>
    <row r="2" spans="1:14" ht="12.75" customHeight="1">
      <c r="A2" s="3"/>
      <c r="B2" s="3"/>
      <c r="C2" s="3"/>
      <c r="D2" s="3"/>
      <c r="E2" s="3"/>
      <c r="F2" s="3"/>
      <c r="G2" s="3"/>
      <c r="H2" s="3"/>
      <c r="I2" s="104"/>
      <c r="J2" s="104"/>
      <c r="K2" s="104"/>
      <c r="L2" s="104"/>
      <c r="M2" s="104"/>
      <c r="N2" s="104"/>
    </row>
    <row r="3" spans="1:14" ht="62.25" customHeight="1">
      <c r="A3" s="3"/>
      <c r="B3" s="3"/>
      <c r="C3" s="3"/>
      <c r="D3" s="3"/>
      <c r="E3" s="3"/>
      <c r="F3" s="3"/>
      <c r="G3" s="3"/>
      <c r="H3" s="3"/>
      <c r="I3" s="104"/>
      <c r="J3" s="104"/>
      <c r="K3" s="104"/>
      <c r="L3" s="104"/>
      <c r="M3" s="104"/>
      <c r="N3" s="104"/>
    </row>
    <row r="4" spans="1:14" ht="17.25" customHeight="1">
      <c r="A4" s="3"/>
      <c r="B4" s="3"/>
      <c r="C4" s="3"/>
      <c r="D4" s="3"/>
      <c r="E4" s="3"/>
      <c r="F4" s="3"/>
      <c r="G4" s="3"/>
      <c r="H4" s="3"/>
      <c r="I4" s="113" t="s">
        <v>68</v>
      </c>
      <c r="J4" s="114"/>
      <c r="K4" s="114"/>
      <c r="L4" s="114"/>
      <c r="M4" s="114"/>
      <c r="N4" s="114"/>
    </row>
    <row r="5" spans="1:14" ht="108.75" customHeight="1">
      <c r="A5" s="105" t="s">
        <v>31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8.75">
      <c r="A6" s="105" t="s">
        <v>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8.75">
      <c r="A7" s="105" t="s">
        <v>70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6.5" thickBot="1">
      <c r="A8" s="10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30.75" customHeight="1" thickBot="1">
      <c r="A9" s="90" t="s">
        <v>26</v>
      </c>
      <c r="B9" s="84" t="s">
        <v>1</v>
      </c>
      <c r="C9" s="87" t="s">
        <v>12</v>
      </c>
      <c r="D9" s="88"/>
      <c r="E9" s="89"/>
      <c r="F9" s="107" t="s">
        <v>2</v>
      </c>
      <c r="G9" s="108"/>
      <c r="H9" s="108"/>
      <c r="I9" s="108"/>
      <c r="J9" s="108"/>
      <c r="K9" s="108"/>
      <c r="L9" s="108"/>
      <c r="M9" s="109"/>
      <c r="N9" s="110" t="s">
        <v>3</v>
      </c>
    </row>
    <row r="10" spans="1:14" ht="22.5" customHeight="1" thickBot="1">
      <c r="A10" s="91"/>
      <c r="B10" s="85"/>
      <c r="C10" s="94" t="s">
        <v>13</v>
      </c>
      <c r="D10" s="97" t="s">
        <v>39</v>
      </c>
      <c r="E10" s="100" t="s">
        <v>40</v>
      </c>
      <c r="F10" s="81" t="s">
        <v>4</v>
      </c>
      <c r="G10" s="82"/>
      <c r="H10" s="81" t="s">
        <v>5</v>
      </c>
      <c r="I10" s="82"/>
      <c r="J10" s="81" t="s">
        <v>6</v>
      </c>
      <c r="K10" s="82"/>
      <c r="L10" s="81" t="s">
        <v>7</v>
      </c>
      <c r="M10" s="82"/>
      <c r="N10" s="111"/>
    </row>
    <row r="11" spans="1:14" ht="13.5" customHeight="1" hidden="1">
      <c r="A11" s="92"/>
      <c r="B11" s="85"/>
      <c r="C11" s="95"/>
      <c r="D11" s="98"/>
      <c r="E11" s="101"/>
      <c r="F11" s="83"/>
      <c r="G11" s="82"/>
      <c r="H11" s="83"/>
      <c r="I11" s="82"/>
      <c r="J11" s="83"/>
      <c r="K11" s="82"/>
      <c r="L11" s="83"/>
      <c r="M11" s="82"/>
      <c r="N11" s="111"/>
    </row>
    <row r="12" spans="1:14" ht="73.5" customHeight="1" thickBot="1">
      <c r="A12" s="93"/>
      <c r="B12" s="86"/>
      <c r="C12" s="96"/>
      <c r="D12" s="99"/>
      <c r="E12" s="102"/>
      <c r="F12" s="35" t="s">
        <v>8</v>
      </c>
      <c r="G12" s="36" t="s">
        <v>9</v>
      </c>
      <c r="H12" s="37" t="s">
        <v>14</v>
      </c>
      <c r="I12" s="36" t="s">
        <v>62</v>
      </c>
      <c r="J12" s="37" t="s">
        <v>8</v>
      </c>
      <c r="K12" s="36" t="s">
        <v>10</v>
      </c>
      <c r="L12" s="37" t="s">
        <v>8</v>
      </c>
      <c r="M12" s="36" t="s">
        <v>10</v>
      </c>
      <c r="N12" s="112"/>
    </row>
    <row r="13" spans="1:14" ht="34.5" customHeight="1" thickBot="1">
      <c r="A13" s="31">
        <v>1</v>
      </c>
      <c r="B13" s="11" t="s">
        <v>33</v>
      </c>
      <c r="C13" s="44">
        <v>200</v>
      </c>
      <c r="D13" s="44">
        <v>197</v>
      </c>
      <c r="E13" s="45">
        <v>3</v>
      </c>
      <c r="F13" s="54">
        <v>0</v>
      </c>
      <c r="G13" s="55">
        <f>F13*100/D13</f>
        <v>0</v>
      </c>
      <c r="H13" s="46">
        <v>68</v>
      </c>
      <c r="I13" s="51">
        <f>H13*100/D13</f>
        <v>34.51776649746193</v>
      </c>
      <c r="J13" s="46">
        <v>124</v>
      </c>
      <c r="K13" s="51">
        <f>J13*100/D13</f>
        <v>62.944162436548226</v>
      </c>
      <c r="L13" s="46">
        <v>5</v>
      </c>
      <c r="M13" s="51">
        <f>L13*100/D13</f>
        <v>2.5380710659898478</v>
      </c>
      <c r="N13" s="56">
        <f>(H13*6+J13*7.8+L13*10)/D13</f>
        <v>7.234517766497461</v>
      </c>
    </row>
    <row r="14" spans="1:14" ht="28.5" customHeight="1" thickBot="1">
      <c r="A14" s="57">
        <v>2</v>
      </c>
      <c r="B14" s="43" t="s">
        <v>11</v>
      </c>
      <c r="C14" s="58">
        <v>171</v>
      </c>
      <c r="D14" s="58">
        <v>169</v>
      </c>
      <c r="E14" s="59">
        <v>2</v>
      </c>
      <c r="F14" s="60">
        <v>0</v>
      </c>
      <c r="G14" s="55">
        <f>F14*100/D14</f>
        <v>0</v>
      </c>
      <c r="H14" s="61">
        <v>27</v>
      </c>
      <c r="I14" s="62">
        <f>H14*100/D14</f>
        <v>15.976331360946746</v>
      </c>
      <c r="J14" s="61">
        <v>138</v>
      </c>
      <c r="K14" s="62">
        <f>J14*100/D14</f>
        <v>81.65680473372781</v>
      </c>
      <c r="L14" s="61">
        <v>4</v>
      </c>
      <c r="M14" s="62">
        <f>L14*100/D14</f>
        <v>2.366863905325444</v>
      </c>
      <c r="N14" s="53">
        <f>(H14*6+J14*7.8+L14*10)/D14</f>
        <v>7.564497041420117</v>
      </c>
    </row>
    <row r="15" spans="1:14" ht="36" customHeight="1" thickBot="1">
      <c r="A15" s="57">
        <v>4</v>
      </c>
      <c r="B15" s="43" t="s">
        <v>67</v>
      </c>
      <c r="C15" s="47">
        <v>200</v>
      </c>
      <c r="D15" s="47">
        <v>197</v>
      </c>
      <c r="E15" s="48">
        <v>3</v>
      </c>
      <c r="F15" s="49">
        <v>0</v>
      </c>
      <c r="G15" s="50">
        <v>0</v>
      </c>
      <c r="H15" s="49">
        <v>24</v>
      </c>
      <c r="I15" s="51">
        <f>H15*100/D15</f>
        <v>12.182741116751268</v>
      </c>
      <c r="J15" s="52">
        <v>162</v>
      </c>
      <c r="K15" s="51">
        <f>J15*100/D15</f>
        <v>82.23350253807106</v>
      </c>
      <c r="L15" s="52">
        <v>11</v>
      </c>
      <c r="M15" s="51">
        <f>L15*100/D15</f>
        <v>5.583756345177665</v>
      </c>
      <c r="N15" s="53">
        <f>(H15*6+J15*7.3+L15*10)/D15</f>
        <v>7.29238578680203</v>
      </c>
    </row>
    <row r="16" spans="1:14" ht="35.25" customHeight="1" thickBot="1">
      <c r="A16" s="31"/>
      <c r="B16" s="11" t="s">
        <v>28</v>
      </c>
      <c r="C16" s="12">
        <f>AVERAGE(C13:C15)</f>
        <v>190.33333333333334</v>
      </c>
      <c r="D16" s="12">
        <f>AVERAGE(D13:D15)</f>
        <v>187.66666666666666</v>
      </c>
      <c r="E16" s="12">
        <f>AVERAGE(E13:E15)</f>
        <v>2.6666666666666665</v>
      </c>
      <c r="F16" s="41">
        <v>0</v>
      </c>
      <c r="G16" s="40">
        <f>F16*100/D16</f>
        <v>0</v>
      </c>
      <c r="H16" s="13">
        <f aca="true" t="shared" si="0" ref="H16:N16">AVERAGE(H13:H15)</f>
        <v>39.666666666666664</v>
      </c>
      <c r="I16" s="14">
        <f t="shared" si="0"/>
        <v>20.892279658386645</v>
      </c>
      <c r="J16" s="13">
        <f t="shared" si="0"/>
        <v>141.33333333333334</v>
      </c>
      <c r="K16" s="14">
        <f t="shared" si="0"/>
        <v>75.61148990278237</v>
      </c>
      <c r="L16" s="13">
        <f t="shared" si="0"/>
        <v>6.666666666666667</v>
      </c>
      <c r="M16" s="14">
        <f t="shared" si="0"/>
        <v>3.496230438830986</v>
      </c>
      <c r="N16" s="15">
        <f t="shared" si="0"/>
        <v>7.363800198239869</v>
      </c>
    </row>
    <row r="17" spans="1:14" ht="15.7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66.75" customHeight="1">
      <c r="A20" s="105" t="s">
        <v>60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8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8">
    <mergeCell ref="I1:N3"/>
    <mergeCell ref="A20:N20"/>
    <mergeCell ref="A5:N5"/>
    <mergeCell ref="A6:N6"/>
    <mergeCell ref="A7:N7"/>
    <mergeCell ref="F9:M9"/>
    <mergeCell ref="N9:N12"/>
    <mergeCell ref="F10:G11"/>
    <mergeCell ref="H10:I11"/>
    <mergeCell ref="I4:N4"/>
    <mergeCell ref="J10:K11"/>
    <mergeCell ref="L10:M11"/>
    <mergeCell ref="B9:B12"/>
    <mergeCell ref="C9:E9"/>
    <mergeCell ref="A9:A12"/>
    <mergeCell ref="C10:C12"/>
    <mergeCell ref="D10:D12"/>
    <mergeCell ref="E10:E12"/>
  </mergeCells>
  <printOptions/>
  <pageMargins left="0.8661417322834646" right="0.3937007874015748" top="0.8661417322834646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tabSelected="1" view="pageLayout" zoomScale="115" zoomScaleSheetLayoutView="85" zoomScalePageLayoutView="115" workbookViewId="0" topLeftCell="A31">
      <selection activeCell="Q5" sqref="Q5"/>
    </sheetView>
  </sheetViews>
  <sheetFormatPr defaultColWidth="9.140625" defaultRowHeight="12.75"/>
  <cols>
    <col min="1" max="1" width="5.28125" style="0" customWidth="1"/>
    <col min="2" max="2" width="64.421875" style="0" customWidth="1"/>
    <col min="3" max="3" width="5.140625" style="0" customWidth="1"/>
    <col min="4" max="4" width="5.57421875" style="0" customWidth="1"/>
    <col min="5" max="6" width="5.28125" style="0" customWidth="1"/>
    <col min="7" max="7" width="4.28125" style="0" customWidth="1"/>
    <col min="8" max="8" width="4.140625" style="0" customWidth="1"/>
    <col min="9" max="9" width="5.00390625" style="0" customWidth="1"/>
    <col min="10" max="10" width="5.28125" style="0" customWidth="1"/>
    <col min="11" max="11" width="5.140625" style="0" customWidth="1"/>
    <col min="12" max="12" width="4.421875" style="0" customWidth="1"/>
    <col min="13" max="13" width="6.140625" style="0" customWidth="1"/>
    <col min="14" max="14" width="7.57421875" style="0" customWidth="1"/>
  </cols>
  <sheetData>
    <row r="1" spans="1:14" ht="15" customHeight="1">
      <c r="A1" s="19"/>
      <c r="B1" s="117"/>
      <c r="C1" s="19"/>
      <c r="D1" s="19"/>
      <c r="E1" s="19" t="s">
        <v>44</v>
      </c>
      <c r="F1" s="115" t="s">
        <v>72</v>
      </c>
      <c r="G1" s="116"/>
      <c r="H1" s="116"/>
      <c r="I1" s="116"/>
      <c r="J1" s="116"/>
      <c r="K1" s="116"/>
      <c r="L1" s="116"/>
      <c r="M1" s="116"/>
      <c r="N1" s="116"/>
    </row>
    <row r="2" spans="1:14" ht="15">
      <c r="A2" s="19"/>
      <c r="B2" s="118"/>
      <c r="C2" s="19"/>
      <c r="D2" s="19"/>
      <c r="E2" s="19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23.25" customHeight="1">
      <c r="A3" s="19"/>
      <c r="B3" s="118"/>
      <c r="C3" s="19"/>
      <c r="D3" s="19"/>
      <c r="E3" s="19"/>
      <c r="F3" s="116"/>
      <c r="G3" s="116"/>
      <c r="H3" s="116"/>
      <c r="I3" s="116"/>
      <c r="J3" s="116"/>
      <c r="K3" s="116"/>
      <c r="L3" s="116"/>
      <c r="M3" s="116"/>
      <c r="N3" s="116"/>
    </row>
    <row r="4" spans="1:12" ht="17.25" customHeight="1">
      <c r="A4" s="19"/>
      <c r="B4" s="42"/>
      <c r="C4" s="19"/>
      <c r="D4" s="19"/>
      <c r="E4" s="19"/>
      <c r="F4" s="73"/>
      <c r="G4" s="73"/>
      <c r="H4" s="73"/>
      <c r="I4" s="126" t="s">
        <v>68</v>
      </c>
      <c r="J4" s="126"/>
      <c r="K4" s="126"/>
      <c r="L4" s="127"/>
    </row>
    <row r="5" spans="1:14" ht="45.75" customHeight="1">
      <c r="A5" s="128" t="s">
        <v>43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.75">
      <c r="A6" s="128" t="s">
        <v>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6.5" thickBot="1">
      <c r="A7" s="191" t="s">
        <v>69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5" ht="17.25" customHeight="1" thickBot="1" thickTop="1">
      <c r="A8" s="193" t="s">
        <v>32</v>
      </c>
      <c r="B8" s="129" t="s">
        <v>1</v>
      </c>
      <c r="C8" s="199" t="s">
        <v>12</v>
      </c>
      <c r="D8" s="200"/>
      <c r="E8" s="201"/>
      <c r="F8" s="196" t="s">
        <v>2</v>
      </c>
      <c r="G8" s="197"/>
      <c r="H8" s="197"/>
      <c r="I8" s="197"/>
      <c r="J8" s="197"/>
      <c r="K8" s="197"/>
      <c r="L8" s="197"/>
      <c r="M8" s="198"/>
      <c r="N8" s="123" t="s">
        <v>3</v>
      </c>
      <c r="O8" s="2"/>
    </row>
    <row r="9" spans="1:15" ht="15.75" customHeight="1" thickBot="1" thickTop="1">
      <c r="A9" s="194"/>
      <c r="B9" s="130"/>
      <c r="C9" s="181" t="s">
        <v>13</v>
      </c>
      <c r="D9" s="181" t="s">
        <v>39</v>
      </c>
      <c r="E9" s="181" t="s">
        <v>40</v>
      </c>
      <c r="F9" s="183" t="s">
        <v>25</v>
      </c>
      <c r="G9" s="184"/>
      <c r="H9" s="183" t="s">
        <v>5</v>
      </c>
      <c r="I9" s="184"/>
      <c r="J9" s="183" t="s">
        <v>6</v>
      </c>
      <c r="K9" s="184"/>
      <c r="L9" s="183" t="s">
        <v>7</v>
      </c>
      <c r="M9" s="184"/>
      <c r="N9" s="124"/>
      <c r="O9" s="2"/>
    </row>
    <row r="10" spans="1:20" ht="65.25" customHeight="1" thickBot="1" thickTop="1">
      <c r="A10" s="195"/>
      <c r="B10" s="131"/>
      <c r="C10" s="182"/>
      <c r="D10" s="182"/>
      <c r="E10" s="182"/>
      <c r="F10" s="25" t="s">
        <v>8</v>
      </c>
      <c r="G10" s="26" t="s">
        <v>24</v>
      </c>
      <c r="H10" s="25" t="s">
        <v>8</v>
      </c>
      <c r="I10" s="27" t="s">
        <v>10</v>
      </c>
      <c r="J10" s="25" t="s">
        <v>8</v>
      </c>
      <c r="K10" s="26" t="s">
        <v>10</v>
      </c>
      <c r="L10" s="25" t="s">
        <v>8</v>
      </c>
      <c r="M10" s="26" t="s">
        <v>10</v>
      </c>
      <c r="N10" s="125"/>
      <c r="O10" s="2"/>
      <c r="P10" s="119"/>
      <c r="Q10" s="120"/>
      <c r="R10" s="120"/>
      <c r="S10" s="120"/>
      <c r="T10" s="120"/>
    </row>
    <row r="11" spans="1:15" ht="17.25" thickBot="1" thickTop="1">
      <c r="A11" s="22" t="s">
        <v>15</v>
      </c>
      <c r="B11" s="188" t="s">
        <v>19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O11" s="2"/>
    </row>
    <row r="12" spans="1:15" ht="15" customHeight="1" thickTop="1">
      <c r="A12" s="134">
        <v>1</v>
      </c>
      <c r="B12" s="39" t="s">
        <v>61</v>
      </c>
      <c r="C12" s="23">
        <v>226</v>
      </c>
      <c r="D12" s="23">
        <v>225</v>
      </c>
      <c r="E12" s="23">
        <v>1</v>
      </c>
      <c r="F12" s="135">
        <v>2</v>
      </c>
      <c r="G12" s="23">
        <f aca="true" t="shared" si="0" ref="G12:G25">F12*100/D12</f>
        <v>0.8888888888888888</v>
      </c>
      <c r="H12" s="135">
        <v>56</v>
      </c>
      <c r="I12" s="23">
        <f aca="true" t="shared" si="1" ref="I12:I25">H12*100/D12</f>
        <v>24.88888888888889</v>
      </c>
      <c r="J12" s="135">
        <v>149</v>
      </c>
      <c r="K12" s="23">
        <f aca="true" t="shared" si="2" ref="K12:K25">J12*100/D12</f>
        <v>66.22222222222223</v>
      </c>
      <c r="L12" s="135">
        <v>18</v>
      </c>
      <c r="M12" s="136">
        <f aca="true" t="shared" si="3" ref="M12:M25">L12*100/D12</f>
        <v>8</v>
      </c>
      <c r="N12" s="137">
        <f>(H12*6+J12*7.3+L12*10)/D12</f>
        <v>7.127555555555555</v>
      </c>
      <c r="O12" s="2"/>
    </row>
    <row r="13" spans="1:15" ht="15" customHeight="1">
      <c r="A13" s="134">
        <v>2</v>
      </c>
      <c r="B13" s="39" t="s">
        <v>46</v>
      </c>
      <c r="C13" s="23">
        <v>174</v>
      </c>
      <c r="D13" s="23">
        <v>172</v>
      </c>
      <c r="E13" s="23">
        <v>2</v>
      </c>
      <c r="F13" s="135">
        <v>0</v>
      </c>
      <c r="G13" s="23">
        <f t="shared" si="0"/>
        <v>0</v>
      </c>
      <c r="H13" s="135">
        <v>37</v>
      </c>
      <c r="I13" s="23">
        <f t="shared" si="1"/>
        <v>21.511627906976745</v>
      </c>
      <c r="J13" s="135">
        <v>119</v>
      </c>
      <c r="K13" s="23">
        <f t="shared" si="2"/>
        <v>69.18604651162791</v>
      </c>
      <c r="L13" s="135">
        <v>16</v>
      </c>
      <c r="M13" s="136">
        <f t="shared" si="3"/>
        <v>9.30232558139535</v>
      </c>
      <c r="N13" s="137">
        <f aca="true" t="shared" si="4" ref="N13:N23">(H13*6+J13*7.3+L13*10)/D13</f>
        <v>7.271511627906976</v>
      </c>
      <c r="O13" s="2"/>
    </row>
    <row r="14" spans="1:15" ht="15" customHeight="1">
      <c r="A14" s="134">
        <v>3</v>
      </c>
      <c r="B14" s="39" t="s">
        <v>38</v>
      </c>
      <c r="C14" s="23">
        <v>57</v>
      </c>
      <c r="D14" s="23">
        <v>56</v>
      </c>
      <c r="E14" s="23">
        <v>1</v>
      </c>
      <c r="F14" s="135">
        <v>0</v>
      </c>
      <c r="G14" s="23">
        <f t="shared" si="0"/>
        <v>0</v>
      </c>
      <c r="H14" s="135">
        <v>19</v>
      </c>
      <c r="I14" s="23">
        <f t="shared" si="1"/>
        <v>33.92857142857143</v>
      </c>
      <c r="J14" s="135">
        <v>36</v>
      </c>
      <c r="K14" s="23">
        <f t="shared" si="2"/>
        <v>64.28571428571429</v>
      </c>
      <c r="L14" s="135">
        <v>1</v>
      </c>
      <c r="M14" s="136">
        <f t="shared" si="3"/>
        <v>1.7857142857142858</v>
      </c>
      <c r="N14" s="137">
        <f t="shared" si="4"/>
        <v>6.9071428571428575</v>
      </c>
      <c r="O14" s="2"/>
    </row>
    <row r="15" spans="1:15" ht="15.75">
      <c r="A15" s="134">
        <v>4</v>
      </c>
      <c r="B15" s="39" t="s">
        <v>30</v>
      </c>
      <c r="C15" s="23">
        <v>230</v>
      </c>
      <c r="D15" s="23">
        <v>229</v>
      </c>
      <c r="E15" s="23">
        <v>1</v>
      </c>
      <c r="F15" s="135">
        <v>0</v>
      </c>
      <c r="G15" s="23">
        <f t="shared" si="0"/>
        <v>0</v>
      </c>
      <c r="H15" s="135">
        <v>29</v>
      </c>
      <c r="I15" s="136">
        <f t="shared" si="1"/>
        <v>12.663755458515285</v>
      </c>
      <c r="J15" s="135">
        <v>192</v>
      </c>
      <c r="K15" s="23">
        <f t="shared" si="2"/>
        <v>83.84279475982532</v>
      </c>
      <c r="L15" s="135">
        <v>8</v>
      </c>
      <c r="M15" s="136">
        <f t="shared" si="3"/>
        <v>3.493449781659389</v>
      </c>
      <c r="N15" s="137">
        <f t="shared" si="4"/>
        <v>7.229694323144105</v>
      </c>
      <c r="O15" s="2"/>
    </row>
    <row r="16" spans="1:15" ht="15.75">
      <c r="A16" s="134">
        <v>5</v>
      </c>
      <c r="B16" s="39" t="s">
        <v>16</v>
      </c>
      <c r="C16" s="23">
        <v>117</v>
      </c>
      <c r="D16" s="23">
        <v>115</v>
      </c>
      <c r="E16" s="23">
        <v>2</v>
      </c>
      <c r="F16" s="135">
        <v>0</v>
      </c>
      <c r="G16" s="23">
        <f t="shared" si="0"/>
        <v>0</v>
      </c>
      <c r="H16" s="135">
        <v>7</v>
      </c>
      <c r="I16" s="23">
        <f t="shared" si="1"/>
        <v>6.086956521739131</v>
      </c>
      <c r="J16" s="135">
        <v>96</v>
      </c>
      <c r="K16" s="23">
        <f t="shared" si="2"/>
        <v>83.47826086956522</v>
      </c>
      <c r="L16" s="135">
        <v>12</v>
      </c>
      <c r="M16" s="136">
        <f t="shared" si="3"/>
        <v>10.434782608695652</v>
      </c>
      <c r="N16" s="137">
        <f t="shared" si="4"/>
        <v>7.502608695652174</v>
      </c>
      <c r="O16" s="2"/>
    </row>
    <row r="17" spans="1:18" ht="15.75">
      <c r="A17" s="134">
        <v>6</v>
      </c>
      <c r="B17" s="39" t="s">
        <v>20</v>
      </c>
      <c r="C17" s="23">
        <v>174</v>
      </c>
      <c r="D17" s="23">
        <v>174</v>
      </c>
      <c r="E17" s="23">
        <v>0</v>
      </c>
      <c r="F17" s="135">
        <v>0</v>
      </c>
      <c r="G17" s="23">
        <f t="shared" si="0"/>
        <v>0</v>
      </c>
      <c r="H17" s="135">
        <v>14</v>
      </c>
      <c r="I17" s="23">
        <f t="shared" si="1"/>
        <v>8.045977011494253</v>
      </c>
      <c r="J17" s="135">
        <v>73</v>
      </c>
      <c r="K17" s="23">
        <f t="shared" si="2"/>
        <v>41.95402298850575</v>
      </c>
      <c r="L17" s="135">
        <v>87</v>
      </c>
      <c r="M17" s="136">
        <f t="shared" si="3"/>
        <v>50</v>
      </c>
      <c r="N17" s="137">
        <f t="shared" si="4"/>
        <v>8.545402298850576</v>
      </c>
      <c r="O17" s="2"/>
      <c r="R17" s="5"/>
    </row>
    <row r="18" spans="1:15" ht="15.75">
      <c r="A18" s="134">
        <v>7</v>
      </c>
      <c r="B18" s="39" t="s">
        <v>27</v>
      </c>
      <c r="C18" s="23">
        <v>230</v>
      </c>
      <c r="D18" s="23">
        <v>230</v>
      </c>
      <c r="E18" s="23">
        <v>0</v>
      </c>
      <c r="F18" s="135">
        <v>0</v>
      </c>
      <c r="G18" s="23">
        <f t="shared" si="0"/>
        <v>0</v>
      </c>
      <c r="H18" s="135">
        <v>30</v>
      </c>
      <c r="I18" s="23">
        <f t="shared" si="1"/>
        <v>13.043478260869565</v>
      </c>
      <c r="J18" s="135">
        <v>161</v>
      </c>
      <c r="K18" s="23">
        <f t="shared" si="2"/>
        <v>70</v>
      </c>
      <c r="L18" s="135">
        <v>39</v>
      </c>
      <c r="M18" s="136">
        <f t="shared" si="3"/>
        <v>16.956521739130434</v>
      </c>
      <c r="N18" s="137">
        <f t="shared" si="4"/>
        <v>7.588260869565217</v>
      </c>
      <c r="O18" s="2"/>
    </row>
    <row r="19" spans="1:15" ht="15.75">
      <c r="A19" s="134">
        <v>8</v>
      </c>
      <c r="B19" s="39" t="s">
        <v>37</v>
      </c>
      <c r="C19" s="23">
        <v>230</v>
      </c>
      <c r="D19" s="23">
        <v>229</v>
      </c>
      <c r="E19" s="23">
        <v>1</v>
      </c>
      <c r="F19" s="135">
        <v>0</v>
      </c>
      <c r="G19" s="23">
        <f t="shared" si="0"/>
        <v>0</v>
      </c>
      <c r="H19" s="135">
        <v>37</v>
      </c>
      <c r="I19" s="136">
        <f t="shared" si="1"/>
        <v>16.157205240174672</v>
      </c>
      <c r="J19" s="135">
        <v>187</v>
      </c>
      <c r="K19" s="23">
        <f t="shared" si="2"/>
        <v>81.6593886462882</v>
      </c>
      <c r="L19" s="135">
        <v>5</v>
      </c>
      <c r="M19" s="136">
        <f t="shared" si="3"/>
        <v>2.183406113537118</v>
      </c>
      <c r="N19" s="137">
        <f t="shared" si="4"/>
        <v>7.148908296943231</v>
      </c>
      <c r="O19" s="2"/>
    </row>
    <row r="20" spans="1:15" ht="15.75">
      <c r="A20" s="134">
        <v>9</v>
      </c>
      <c r="B20" s="39" t="s">
        <v>41</v>
      </c>
      <c r="C20" s="23">
        <v>115</v>
      </c>
      <c r="D20" s="23">
        <v>113</v>
      </c>
      <c r="E20" s="23">
        <v>2</v>
      </c>
      <c r="F20" s="135">
        <v>0</v>
      </c>
      <c r="G20" s="23">
        <f t="shared" si="0"/>
        <v>0</v>
      </c>
      <c r="H20" s="135">
        <v>7</v>
      </c>
      <c r="I20" s="136">
        <f t="shared" si="1"/>
        <v>6.1946902654867255</v>
      </c>
      <c r="J20" s="135">
        <v>104</v>
      </c>
      <c r="K20" s="23">
        <f t="shared" si="2"/>
        <v>92.03539823008849</v>
      </c>
      <c r="L20" s="135">
        <v>2</v>
      </c>
      <c r="M20" s="136">
        <f t="shared" si="3"/>
        <v>1.7699115044247788</v>
      </c>
      <c r="N20" s="137">
        <f t="shared" si="4"/>
        <v>7.267256637168141</v>
      </c>
      <c r="O20" s="2"/>
    </row>
    <row r="21" spans="1:15" ht="15.75">
      <c r="A21" s="134">
        <v>10</v>
      </c>
      <c r="B21" s="39" t="s">
        <v>53</v>
      </c>
      <c r="C21" s="23">
        <v>60</v>
      </c>
      <c r="D21" s="23">
        <v>60</v>
      </c>
      <c r="E21" s="23">
        <v>0</v>
      </c>
      <c r="F21" s="135">
        <v>0</v>
      </c>
      <c r="G21" s="23">
        <v>0</v>
      </c>
      <c r="H21" s="135">
        <v>1</v>
      </c>
      <c r="I21" s="136">
        <f t="shared" si="1"/>
        <v>1.6666666666666667</v>
      </c>
      <c r="J21" s="135">
        <v>58</v>
      </c>
      <c r="K21" s="23">
        <f t="shared" si="2"/>
        <v>96.66666666666667</v>
      </c>
      <c r="L21" s="135">
        <v>1</v>
      </c>
      <c r="M21" s="136">
        <f t="shared" si="3"/>
        <v>1.6666666666666667</v>
      </c>
      <c r="N21" s="137">
        <f t="shared" si="4"/>
        <v>7.323333333333333</v>
      </c>
      <c r="O21" s="2"/>
    </row>
    <row r="22" spans="1:15" ht="15.75">
      <c r="A22" s="134">
        <v>11</v>
      </c>
      <c r="B22" s="39" t="s">
        <v>36</v>
      </c>
      <c r="C22" s="23">
        <v>114</v>
      </c>
      <c r="D22" s="23">
        <v>114</v>
      </c>
      <c r="E22" s="23">
        <v>0</v>
      </c>
      <c r="F22" s="135">
        <v>0</v>
      </c>
      <c r="G22" s="23">
        <v>0</v>
      </c>
      <c r="H22" s="135">
        <v>5</v>
      </c>
      <c r="I22" s="136">
        <f t="shared" si="1"/>
        <v>4.385964912280702</v>
      </c>
      <c r="J22" s="135">
        <v>129</v>
      </c>
      <c r="K22" s="23">
        <f t="shared" si="2"/>
        <v>113.15789473684211</v>
      </c>
      <c r="L22" s="135">
        <v>10</v>
      </c>
      <c r="M22" s="136">
        <f t="shared" si="3"/>
        <v>8.771929824561404</v>
      </c>
      <c r="N22" s="137">
        <f t="shared" si="4"/>
        <v>9.400877192982454</v>
      </c>
      <c r="O22" s="2"/>
    </row>
    <row r="23" spans="1:15" ht="16.5" thickBot="1">
      <c r="A23" s="134">
        <v>12</v>
      </c>
      <c r="B23" s="138" t="s">
        <v>21</v>
      </c>
      <c r="C23" s="140">
        <v>111</v>
      </c>
      <c r="D23" s="140">
        <v>111</v>
      </c>
      <c r="E23" s="140">
        <v>0</v>
      </c>
      <c r="F23" s="141">
        <v>1</v>
      </c>
      <c r="G23" s="140">
        <f t="shared" si="0"/>
        <v>0.9009009009009009</v>
      </c>
      <c r="H23" s="141">
        <v>39</v>
      </c>
      <c r="I23" s="142">
        <f t="shared" si="1"/>
        <v>35.13513513513514</v>
      </c>
      <c r="J23" s="141">
        <v>68</v>
      </c>
      <c r="K23" s="140">
        <f t="shared" si="2"/>
        <v>61.26126126126126</v>
      </c>
      <c r="L23" s="141">
        <v>3</v>
      </c>
      <c r="M23" s="142">
        <f t="shared" si="3"/>
        <v>2.7027027027027026</v>
      </c>
      <c r="N23" s="143">
        <f t="shared" si="4"/>
        <v>6.850450450450451</v>
      </c>
      <c r="O23" s="2"/>
    </row>
    <row r="24" spans="1:15" ht="16.5" thickBot="1">
      <c r="A24" s="134"/>
      <c r="B24" s="151" t="s">
        <v>63</v>
      </c>
      <c r="C24" s="147">
        <f>AVERAGE(C12:C23)</f>
        <v>153.16666666666666</v>
      </c>
      <c r="D24" s="147">
        <f>AVERAGE(D12:D23)</f>
        <v>152.33333333333334</v>
      </c>
      <c r="E24" s="152">
        <f aca="true" t="shared" si="5" ref="E24:N24">AVERAGE(E12:E23)</f>
        <v>0.8333333333333334</v>
      </c>
      <c r="F24" s="153">
        <f t="shared" si="5"/>
        <v>0.25</v>
      </c>
      <c r="G24" s="154">
        <f t="shared" si="5"/>
        <v>0.14914914914914915</v>
      </c>
      <c r="H24" s="147">
        <f t="shared" si="5"/>
        <v>23.416666666666668</v>
      </c>
      <c r="I24" s="152">
        <f t="shared" si="5"/>
        <v>15.309076474733265</v>
      </c>
      <c r="J24" s="147">
        <f t="shared" si="5"/>
        <v>114.33333333333333</v>
      </c>
      <c r="K24" s="155">
        <f t="shared" si="5"/>
        <v>76.97913926488394</v>
      </c>
      <c r="L24" s="147">
        <f t="shared" si="5"/>
        <v>16.833333333333332</v>
      </c>
      <c r="M24" s="155">
        <f t="shared" si="5"/>
        <v>9.755617567373983</v>
      </c>
      <c r="N24" s="156">
        <f t="shared" si="5"/>
        <v>7.513583511557923</v>
      </c>
      <c r="O24" s="2"/>
    </row>
    <row r="25" spans="1:15" ht="16.5" thickBot="1">
      <c r="A25" s="134"/>
      <c r="B25" s="139" t="s">
        <v>17</v>
      </c>
      <c r="C25" s="144">
        <v>230</v>
      </c>
      <c r="D25" s="147">
        <v>228</v>
      </c>
      <c r="E25" s="148">
        <v>2</v>
      </c>
      <c r="F25" s="145">
        <v>0</v>
      </c>
      <c r="G25" s="149">
        <f t="shared" si="0"/>
        <v>0</v>
      </c>
      <c r="H25" s="145">
        <v>28</v>
      </c>
      <c r="I25" s="149">
        <f t="shared" si="1"/>
        <v>12.280701754385966</v>
      </c>
      <c r="J25" s="145">
        <v>161</v>
      </c>
      <c r="K25" s="148">
        <f t="shared" si="2"/>
        <v>70.6140350877193</v>
      </c>
      <c r="L25" s="145">
        <v>39</v>
      </c>
      <c r="M25" s="149">
        <f t="shared" si="3"/>
        <v>17.105263157894736</v>
      </c>
      <c r="N25" s="150">
        <f>(H25*6+J25*7.3+L25*10)/D25</f>
        <v>7.60219298245614</v>
      </c>
      <c r="O25" s="2"/>
    </row>
    <row r="26" spans="1:15" ht="17.25" thickBot="1" thickTop="1">
      <c r="A26" s="21"/>
      <c r="B26" s="38" t="s">
        <v>23</v>
      </c>
      <c r="C26" s="146">
        <f>AVERAGE(C24:C25)</f>
        <v>191.58333333333331</v>
      </c>
      <c r="D26" s="146">
        <f aca="true" t="shared" si="6" ref="D26:N26">AVERAGE(D24:D25)</f>
        <v>190.16666666666669</v>
      </c>
      <c r="E26" s="146">
        <f t="shared" si="6"/>
        <v>1.4166666666666667</v>
      </c>
      <c r="F26" s="146">
        <f t="shared" si="6"/>
        <v>0.125</v>
      </c>
      <c r="G26" s="146">
        <f t="shared" si="6"/>
        <v>0.07457457457457457</v>
      </c>
      <c r="H26" s="146">
        <f t="shared" si="6"/>
        <v>25.708333333333336</v>
      </c>
      <c r="I26" s="146">
        <f t="shared" si="6"/>
        <v>13.794889114559616</v>
      </c>
      <c r="J26" s="146">
        <f t="shared" si="6"/>
        <v>137.66666666666666</v>
      </c>
      <c r="K26" s="146">
        <f t="shared" si="6"/>
        <v>73.79658717630161</v>
      </c>
      <c r="L26" s="146">
        <f t="shared" si="6"/>
        <v>27.916666666666664</v>
      </c>
      <c r="M26" s="146">
        <f t="shared" si="6"/>
        <v>13.43044036263436</v>
      </c>
      <c r="N26" s="146">
        <f t="shared" si="6"/>
        <v>7.557888247007032</v>
      </c>
      <c r="O26" s="2"/>
    </row>
    <row r="27" spans="1:15" ht="17.25" thickBot="1" thickTop="1">
      <c r="A27" s="24" t="s">
        <v>18</v>
      </c>
      <c r="B27" s="188" t="s">
        <v>42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90"/>
      <c r="O27" s="2"/>
    </row>
    <row r="28" spans="1:15" ht="16.5" customHeight="1" thickTop="1">
      <c r="A28" s="157">
        <v>1</v>
      </c>
      <c r="B28" s="39" t="s">
        <v>45</v>
      </c>
      <c r="C28" s="74">
        <v>23</v>
      </c>
      <c r="D28" s="74">
        <v>23</v>
      </c>
      <c r="E28" s="74">
        <v>0</v>
      </c>
      <c r="F28" s="158">
        <v>0</v>
      </c>
      <c r="G28" s="74">
        <f>F28*100/D28</f>
        <v>0</v>
      </c>
      <c r="H28" s="158">
        <v>2</v>
      </c>
      <c r="I28" s="159">
        <f>H28*100/D28</f>
        <v>8.695652173913043</v>
      </c>
      <c r="J28" s="158">
        <v>21</v>
      </c>
      <c r="K28" s="74">
        <f>J28*100/D28</f>
        <v>91.30434782608695</v>
      </c>
      <c r="L28" s="158">
        <v>0</v>
      </c>
      <c r="M28" s="159">
        <f>L28*100/D28</f>
        <v>0</v>
      </c>
      <c r="N28" s="160">
        <f>(L28*10+J28*7.2+H28*6+F28*3)/D28</f>
        <v>7.095652173913044</v>
      </c>
      <c r="O28" s="2"/>
    </row>
    <row r="29" spans="1:15" ht="16.5" customHeight="1">
      <c r="A29" s="157">
        <v>2</v>
      </c>
      <c r="B29" s="39" t="s">
        <v>47</v>
      </c>
      <c r="C29" s="74">
        <v>52</v>
      </c>
      <c r="D29" s="74">
        <v>52</v>
      </c>
      <c r="E29" s="74">
        <v>0</v>
      </c>
      <c r="F29" s="158">
        <v>0</v>
      </c>
      <c r="G29" s="74">
        <f>F29*100/D29</f>
        <v>0</v>
      </c>
      <c r="H29" s="158">
        <v>14</v>
      </c>
      <c r="I29" s="159">
        <f aca="true" t="shared" si="7" ref="I29:I40">H29*100/D29</f>
        <v>26.923076923076923</v>
      </c>
      <c r="J29" s="158">
        <v>35</v>
      </c>
      <c r="K29" s="74">
        <f aca="true" t="shared" si="8" ref="K29:K40">J29*100/D29</f>
        <v>67.3076923076923</v>
      </c>
      <c r="L29" s="158">
        <v>3</v>
      </c>
      <c r="M29" s="159">
        <f aca="true" t="shared" si="9" ref="M29:M40">L29*100/D29</f>
        <v>5.769230769230769</v>
      </c>
      <c r="N29" s="160">
        <f>(L29*10+J29*7.2+H29*6+F29*3)/D29</f>
        <v>7.038461538461538</v>
      </c>
      <c r="O29" s="16"/>
    </row>
    <row r="30" spans="1:15" ht="15" customHeight="1">
      <c r="A30" s="157">
        <v>3</v>
      </c>
      <c r="B30" s="39" t="s">
        <v>65</v>
      </c>
      <c r="C30" s="74">
        <v>52</v>
      </c>
      <c r="D30" s="74">
        <v>52</v>
      </c>
      <c r="E30" s="74">
        <v>0</v>
      </c>
      <c r="F30" s="158">
        <v>0</v>
      </c>
      <c r="G30" s="74">
        <f>F30*100/D30</f>
        <v>0</v>
      </c>
      <c r="H30" s="158">
        <v>12</v>
      </c>
      <c r="I30" s="159">
        <f t="shared" si="7"/>
        <v>23.076923076923077</v>
      </c>
      <c r="J30" s="158">
        <v>40</v>
      </c>
      <c r="K30" s="74">
        <f t="shared" si="8"/>
        <v>76.92307692307692</v>
      </c>
      <c r="L30" s="158">
        <v>0</v>
      </c>
      <c r="M30" s="159">
        <f t="shared" si="9"/>
        <v>0</v>
      </c>
      <c r="N30" s="160">
        <f aca="true" t="shared" si="10" ref="N30:N40">(L30*10+J30*7.2+H30*6+F30*3)/D30</f>
        <v>6.923076923076923</v>
      </c>
      <c r="O30" s="2"/>
    </row>
    <row r="31" spans="1:15" ht="15" customHeight="1">
      <c r="A31" s="157">
        <v>4</v>
      </c>
      <c r="B31" s="39" t="s">
        <v>29</v>
      </c>
      <c r="C31" s="74">
        <v>52</v>
      </c>
      <c r="D31" s="74">
        <v>52</v>
      </c>
      <c r="E31" s="74">
        <v>0</v>
      </c>
      <c r="F31" s="158">
        <v>0</v>
      </c>
      <c r="G31" s="74">
        <f>F31*100/D31</f>
        <v>0</v>
      </c>
      <c r="H31" s="158">
        <v>13</v>
      </c>
      <c r="I31" s="159">
        <f t="shared" si="7"/>
        <v>25</v>
      </c>
      <c r="J31" s="158">
        <v>37</v>
      </c>
      <c r="K31" s="74">
        <f>J31*100/D31</f>
        <v>71.15384615384616</v>
      </c>
      <c r="L31" s="158">
        <v>2</v>
      </c>
      <c r="M31" s="159">
        <f t="shared" si="9"/>
        <v>3.8461538461538463</v>
      </c>
      <c r="N31" s="160">
        <f t="shared" si="10"/>
        <v>7.0076923076923086</v>
      </c>
      <c r="O31" s="16"/>
    </row>
    <row r="32" spans="1:15" ht="15" customHeight="1">
      <c r="A32" s="157">
        <v>5</v>
      </c>
      <c r="B32" s="39" t="s">
        <v>35</v>
      </c>
      <c r="C32" s="74">
        <v>52</v>
      </c>
      <c r="D32" s="74">
        <v>52</v>
      </c>
      <c r="E32" s="74">
        <v>0</v>
      </c>
      <c r="F32" s="158">
        <v>0</v>
      </c>
      <c r="G32" s="74">
        <f>F32*100/D32</f>
        <v>0</v>
      </c>
      <c r="H32" s="158">
        <v>14</v>
      </c>
      <c r="I32" s="159">
        <f t="shared" si="7"/>
        <v>26.923076923076923</v>
      </c>
      <c r="J32" s="158">
        <v>38</v>
      </c>
      <c r="K32" s="74">
        <f t="shared" si="8"/>
        <v>73.07692307692308</v>
      </c>
      <c r="L32" s="158">
        <v>0</v>
      </c>
      <c r="M32" s="159">
        <f t="shared" si="9"/>
        <v>0</v>
      </c>
      <c r="N32" s="160">
        <f t="shared" si="10"/>
        <v>6.876923076923077</v>
      </c>
      <c r="O32" s="2"/>
    </row>
    <row r="33" spans="1:15" ht="15.75">
      <c r="A33" s="157">
        <v>6</v>
      </c>
      <c r="B33" s="39" t="s">
        <v>64</v>
      </c>
      <c r="C33" s="74">
        <v>52</v>
      </c>
      <c r="D33" s="74">
        <v>52</v>
      </c>
      <c r="E33" s="74">
        <v>0</v>
      </c>
      <c r="F33" s="158">
        <v>0</v>
      </c>
      <c r="G33" s="74">
        <v>0</v>
      </c>
      <c r="H33" s="158">
        <v>18</v>
      </c>
      <c r="I33" s="159">
        <f t="shared" si="7"/>
        <v>34.61538461538461</v>
      </c>
      <c r="J33" s="158">
        <v>32</v>
      </c>
      <c r="K33" s="74">
        <f t="shared" si="8"/>
        <v>61.53846153846154</v>
      </c>
      <c r="L33" s="158">
        <v>2</v>
      </c>
      <c r="M33" s="159">
        <f t="shared" si="9"/>
        <v>3.8461538461538463</v>
      </c>
      <c r="N33" s="160">
        <f t="shared" si="10"/>
        <v>6.892307692307692</v>
      </c>
      <c r="O33" s="2"/>
    </row>
    <row r="34" spans="1:15" ht="15.75">
      <c r="A34" s="157">
        <v>7</v>
      </c>
      <c r="B34" s="39" t="s">
        <v>16</v>
      </c>
      <c r="C34" s="74">
        <v>29</v>
      </c>
      <c r="D34" s="74">
        <v>29</v>
      </c>
      <c r="E34" s="74">
        <v>0</v>
      </c>
      <c r="F34" s="158">
        <v>0</v>
      </c>
      <c r="G34" s="74">
        <f>F34*100/D34</f>
        <v>0</v>
      </c>
      <c r="H34" s="158">
        <v>9</v>
      </c>
      <c r="I34" s="159">
        <f t="shared" si="7"/>
        <v>31.03448275862069</v>
      </c>
      <c r="J34" s="158">
        <v>13</v>
      </c>
      <c r="K34" s="74">
        <f t="shared" si="8"/>
        <v>44.827586206896555</v>
      </c>
      <c r="L34" s="158">
        <v>7</v>
      </c>
      <c r="M34" s="159">
        <f t="shared" si="9"/>
        <v>24.137931034482758</v>
      </c>
      <c r="N34" s="160">
        <f t="shared" si="10"/>
        <v>7.50344827586207</v>
      </c>
      <c r="O34" s="16"/>
    </row>
    <row r="35" spans="1:15" ht="15.75">
      <c r="A35" s="157">
        <v>8</v>
      </c>
      <c r="B35" s="39" t="s">
        <v>34</v>
      </c>
      <c r="C35" s="74">
        <v>52</v>
      </c>
      <c r="D35" s="74">
        <v>52</v>
      </c>
      <c r="E35" s="74">
        <v>0</v>
      </c>
      <c r="F35" s="158">
        <v>0</v>
      </c>
      <c r="G35" s="74">
        <f>F35*100/D35</f>
        <v>0</v>
      </c>
      <c r="H35" s="158">
        <v>8</v>
      </c>
      <c r="I35" s="159">
        <f t="shared" si="7"/>
        <v>15.384615384615385</v>
      </c>
      <c r="J35" s="158">
        <v>40</v>
      </c>
      <c r="K35" s="74">
        <f t="shared" si="8"/>
        <v>76.92307692307692</v>
      </c>
      <c r="L35" s="158">
        <v>4</v>
      </c>
      <c r="M35" s="159">
        <f t="shared" si="9"/>
        <v>7.6923076923076925</v>
      </c>
      <c r="N35" s="160">
        <f t="shared" si="10"/>
        <v>7.230769230769231</v>
      </c>
      <c r="O35" s="2"/>
    </row>
    <row r="36" spans="1:15" ht="15.75">
      <c r="A36" s="157">
        <v>9</v>
      </c>
      <c r="B36" s="39" t="s">
        <v>36</v>
      </c>
      <c r="C36" s="74">
        <v>52</v>
      </c>
      <c r="D36" s="74">
        <v>52</v>
      </c>
      <c r="E36" s="74">
        <v>0</v>
      </c>
      <c r="F36" s="158">
        <v>0</v>
      </c>
      <c r="G36" s="74">
        <v>0</v>
      </c>
      <c r="H36" s="158">
        <v>12</v>
      </c>
      <c r="I36" s="159">
        <f t="shared" si="7"/>
        <v>23.076923076923077</v>
      </c>
      <c r="J36" s="158">
        <v>36</v>
      </c>
      <c r="K36" s="74">
        <f t="shared" si="8"/>
        <v>69.23076923076923</v>
      </c>
      <c r="L36" s="158">
        <v>4</v>
      </c>
      <c r="M36" s="159">
        <f t="shared" si="9"/>
        <v>7.6923076923076925</v>
      </c>
      <c r="N36" s="161">
        <f t="shared" si="10"/>
        <v>7.138461538461538</v>
      </c>
      <c r="O36" s="17"/>
    </row>
    <row r="37" spans="1:15" ht="15.75" customHeight="1">
      <c r="A37" s="157">
        <v>10</v>
      </c>
      <c r="B37" s="39" t="s">
        <v>55</v>
      </c>
      <c r="C37" s="74">
        <v>52</v>
      </c>
      <c r="D37" s="74">
        <v>52</v>
      </c>
      <c r="E37" s="74">
        <v>0</v>
      </c>
      <c r="F37" s="158">
        <v>0</v>
      </c>
      <c r="G37" s="74">
        <v>0</v>
      </c>
      <c r="H37" s="158">
        <v>30</v>
      </c>
      <c r="I37" s="159">
        <f t="shared" si="7"/>
        <v>57.69230769230769</v>
      </c>
      <c r="J37" s="158">
        <v>22</v>
      </c>
      <c r="K37" s="74">
        <f t="shared" si="8"/>
        <v>42.30769230769231</v>
      </c>
      <c r="L37" s="158">
        <v>0</v>
      </c>
      <c r="M37" s="159">
        <f t="shared" si="9"/>
        <v>0</v>
      </c>
      <c r="N37" s="160">
        <f t="shared" si="10"/>
        <v>6.507692307692308</v>
      </c>
      <c r="O37" s="2"/>
    </row>
    <row r="38" spans="1:15" ht="15.75" customHeight="1" thickBot="1">
      <c r="A38" s="157">
        <v>11</v>
      </c>
      <c r="B38" s="179" t="s">
        <v>57</v>
      </c>
      <c r="C38" s="163">
        <v>29</v>
      </c>
      <c r="D38" s="163">
        <v>29</v>
      </c>
      <c r="E38" s="163">
        <v>0</v>
      </c>
      <c r="F38" s="164">
        <v>0</v>
      </c>
      <c r="G38" s="163">
        <v>0</v>
      </c>
      <c r="H38" s="164">
        <v>15</v>
      </c>
      <c r="I38" s="165">
        <f t="shared" si="7"/>
        <v>51.724137931034484</v>
      </c>
      <c r="J38" s="164">
        <v>12</v>
      </c>
      <c r="K38" s="163">
        <f t="shared" si="8"/>
        <v>41.37931034482759</v>
      </c>
      <c r="L38" s="164">
        <v>2</v>
      </c>
      <c r="M38" s="165">
        <f t="shared" si="9"/>
        <v>6.896551724137931</v>
      </c>
      <c r="N38" s="166">
        <f t="shared" si="10"/>
        <v>6.772413793103448</v>
      </c>
      <c r="O38" s="2"/>
    </row>
    <row r="39" spans="1:15" ht="15.75" customHeight="1" thickBot="1">
      <c r="A39" s="157"/>
      <c r="B39" s="151" t="s">
        <v>63</v>
      </c>
      <c r="C39" s="168">
        <f>AVERAGE(C28:C38)</f>
        <v>45.18181818181818</v>
      </c>
      <c r="D39" s="169">
        <f aca="true" t="shared" si="11" ref="D39:N39">AVERAGE(D28:D38)</f>
        <v>45.18181818181818</v>
      </c>
      <c r="E39" s="170">
        <f t="shared" si="11"/>
        <v>0</v>
      </c>
      <c r="F39" s="168">
        <f t="shared" si="11"/>
        <v>0</v>
      </c>
      <c r="G39" s="170">
        <f t="shared" si="11"/>
        <v>0</v>
      </c>
      <c r="H39" s="169">
        <f t="shared" si="11"/>
        <v>13.363636363636363</v>
      </c>
      <c r="I39" s="170">
        <f t="shared" si="11"/>
        <v>29.467870959625085</v>
      </c>
      <c r="J39" s="169">
        <f t="shared" si="11"/>
        <v>29.636363636363637</v>
      </c>
      <c r="K39" s="170">
        <f t="shared" si="11"/>
        <v>65.08843480357723</v>
      </c>
      <c r="L39" s="169">
        <f t="shared" si="11"/>
        <v>2.1818181818181817</v>
      </c>
      <c r="M39" s="171">
        <f t="shared" si="11"/>
        <v>5.443694236797685</v>
      </c>
      <c r="N39" s="76">
        <f t="shared" si="11"/>
        <v>6.998808987114836</v>
      </c>
      <c r="O39" s="2"/>
    </row>
    <row r="40" spans="1:15" ht="16.5" thickBot="1">
      <c r="A40" s="157"/>
      <c r="B40" s="174" t="s">
        <v>17</v>
      </c>
      <c r="C40" s="168">
        <v>52</v>
      </c>
      <c r="D40" s="175">
        <v>52</v>
      </c>
      <c r="E40" s="176">
        <v>0</v>
      </c>
      <c r="F40" s="175">
        <v>0</v>
      </c>
      <c r="G40" s="176">
        <f>F40*100/D40</f>
        <v>0</v>
      </c>
      <c r="H40" s="175">
        <v>36</v>
      </c>
      <c r="I40" s="177">
        <f t="shared" si="7"/>
        <v>69.23076923076923</v>
      </c>
      <c r="J40" s="175">
        <v>15</v>
      </c>
      <c r="K40" s="176">
        <f t="shared" si="8"/>
        <v>28.846153846153847</v>
      </c>
      <c r="L40" s="175">
        <v>1</v>
      </c>
      <c r="M40" s="177">
        <f t="shared" si="9"/>
        <v>1.9230769230769231</v>
      </c>
      <c r="N40" s="178">
        <f t="shared" si="10"/>
        <v>6.423076923076923</v>
      </c>
      <c r="O40" s="16"/>
    </row>
    <row r="41" spans="1:31" ht="16.5" thickBot="1">
      <c r="A41" s="162"/>
      <c r="B41" s="167" t="s">
        <v>23</v>
      </c>
      <c r="C41" s="172">
        <f>AVERAGE(C39:C40)</f>
        <v>48.59090909090909</v>
      </c>
      <c r="D41" s="172">
        <f aca="true" t="shared" si="12" ref="D41:N41">AVERAGE(D39:D40)</f>
        <v>48.59090909090909</v>
      </c>
      <c r="E41" s="172">
        <f t="shared" si="12"/>
        <v>0</v>
      </c>
      <c r="F41" s="172">
        <f t="shared" si="12"/>
        <v>0</v>
      </c>
      <c r="G41" s="172">
        <f t="shared" si="12"/>
        <v>0</v>
      </c>
      <c r="H41" s="172">
        <f t="shared" si="12"/>
        <v>24.68181818181818</v>
      </c>
      <c r="I41" s="172">
        <f t="shared" si="12"/>
        <v>49.34932009519716</v>
      </c>
      <c r="J41" s="172">
        <f t="shared" si="12"/>
        <v>22.31818181818182</v>
      </c>
      <c r="K41" s="172">
        <f t="shared" si="12"/>
        <v>46.967294324865534</v>
      </c>
      <c r="L41" s="172">
        <f t="shared" si="12"/>
        <v>1.5909090909090908</v>
      </c>
      <c r="M41" s="172">
        <f t="shared" si="12"/>
        <v>3.6833855799373043</v>
      </c>
      <c r="N41" s="173">
        <f t="shared" si="12"/>
        <v>6.710942955095879</v>
      </c>
      <c r="O41" s="2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15" ht="16.5" customHeight="1" thickTop="1">
      <c r="A42" s="28" t="s">
        <v>54</v>
      </c>
      <c r="B42" s="185" t="s">
        <v>48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  <c r="O42" s="9"/>
    </row>
    <row r="43" spans="1:15" ht="15.75">
      <c r="A43" s="133">
        <v>1</v>
      </c>
      <c r="B43" s="39" t="s">
        <v>22</v>
      </c>
      <c r="C43" s="23">
        <v>56</v>
      </c>
      <c r="D43" s="23">
        <v>55</v>
      </c>
      <c r="E43" s="23">
        <v>1</v>
      </c>
      <c r="F43" s="135">
        <v>0</v>
      </c>
      <c r="G43" s="23">
        <v>0</v>
      </c>
      <c r="H43" s="135">
        <v>31</v>
      </c>
      <c r="I43" s="23">
        <f aca="true" t="shared" si="13" ref="I43:I54">H43*100/D43</f>
        <v>56.36363636363637</v>
      </c>
      <c r="J43" s="135">
        <v>24</v>
      </c>
      <c r="K43" s="23">
        <f aca="true" t="shared" si="14" ref="K43:K54">J43*100/D43</f>
        <v>43.63636363636363</v>
      </c>
      <c r="L43" s="135">
        <v>0</v>
      </c>
      <c r="M43" s="23">
        <f aca="true" t="shared" si="15" ref="M43:M54">L43*100/D43</f>
        <v>0</v>
      </c>
      <c r="N43" s="137">
        <f aca="true" t="shared" si="16" ref="N43:N54">(H43*6+J43*7.5+L43*10)/D43</f>
        <v>6.654545454545454</v>
      </c>
      <c r="O43" s="2"/>
    </row>
    <row r="44" spans="1:15" ht="15.75">
      <c r="A44" s="133">
        <v>2</v>
      </c>
      <c r="B44" s="39" t="s">
        <v>71</v>
      </c>
      <c r="C44" s="23">
        <v>55</v>
      </c>
      <c r="D44" s="23">
        <v>54</v>
      </c>
      <c r="E44" s="23">
        <v>1</v>
      </c>
      <c r="F44" s="135">
        <v>0</v>
      </c>
      <c r="G44" s="23">
        <v>0</v>
      </c>
      <c r="H44" s="135">
        <v>36</v>
      </c>
      <c r="I44" s="23"/>
      <c r="J44" s="135">
        <v>16</v>
      </c>
      <c r="K44" s="23">
        <f t="shared" si="14"/>
        <v>29.62962962962963</v>
      </c>
      <c r="L44" s="135">
        <v>2</v>
      </c>
      <c r="M44" s="23">
        <f t="shared" si="15"/>
        <v>3.7037037037037037</v>
      </c>
      <c r="N44" s="137">
        <f t="shared" si="16"/>
        <v>6.592592592592593</v>
      </c>
      <c r="O44" s="2"/>
    </row>
    <row r="45" spans="1:15" ht="15.75">
      <c r="A45" s="133">
        <v>3</v>
      </c>
      <c r="B45" s="39" t="s">
        <v>50</v>
      </c>
      <c r="C45" s="23">
        <v>56</v>
      </c>
      <c r="D45" s="23">
        <v>55</v>
      </c>
      <c r="E45" s="23">
        <v>1</v>
      </c>
      <c r="F45" s="135">
        <v>0</v>
      </c>
      <c r="G45" s="23">
        <v>0</v>
      </c>
      <c r="H45" s="135">
        <v>32</v>
      </c>
      <c r="I45" s="23">
        <f t="shared" si="13"/>
        <v>58.18181818181818</v>
      </c>
      <c r="J45" s="135">
        <v>23</v>
      </c>
      <c r="K45" s="23">
        <f t="shared" si="14"/>
        <v>41.81818181818182</v>
      </c>
      <c r="L45" s="135">
        <v>0</v>
      </c>
      <c r="M45" s="136">
        <f t="shared" si="15"/>
        <v>0</v>
      </c>
      <c r="N45" s="137">
        <f t="shared" si="16"/>
        <v>6.627272727272727</v>
      </c>
      <c r="O45" s="2"/>
    </row>
    <row r="46" spans="1:15" ht="15.75">
      <c r="A46" s="133">
        <v>4</v>
      </c>
      <c r="B46" s="39" t="s">
        <v>52</v>
      </c>
      <c r="C46" s="23">
        <v>56</v>
      </c>
      <c r="D46" s="23">
        <v>55</v>
      </c>
      <c r="E46" s="23">
        <v>1</v>
      </c>
      <c r="F46" s="135">
        <v>0</v>
      </c>
      <c r="G46" s="23">
        <v>0</v>
      </c>
      <c r="H46" s="135">
        <v>16</v>
      </c>
      <c r="I46" s="136">
        <f t="shared" si="13"/>
        <v>29.09090909090909</v>
      </c>
      <c r="J46" s="135">
        <v>39</v>
      </c>
      <c r="K46" s="23">
        <f t="shared" si="14"/>
        <v>70.9090909090909</v>
      </c>
      <c r="L46" s="135">
        <v>0</v>
      </c>
      <c r="M46" s="136">
        <f t="shared" si="15"/>
        <v>0</v>
      </c>
      <c r="N46" s="137">
        <f t="shared" si="16"/>
        <v>7.0636363636363635</v>
      </c>
      <c r="O46" s="2"/>
    </row>
    <row r="47" spans="1:15" ht="15.75">
      <c r="A47" s="133">
        <v>5</v>
      </c>
      <c r="B47" s="39" t="s">
        <v>58</v>
      </c>
      <c r="C47" s="23">
        <v>56</v>
      </c>
      <c r="D47" s="23">
        <v>55</v>
      </c>
      <c r="E47" s="23">
        <v>1</v>
      </c>
      <c r="F47" s="135">
        <v>0</v>
      </c>
      <c r="G47" s="23">
        <v>0</v>
      </c>
      <c r="H47" s="135">
        <v>12</v>
      </c>
      <c r="I47" s="136">
        <f t="shared" si="13"/>
        <v>21.818181818181817</v>
      </c>
      <c r="J47" s="135">
        <v>43</v>
      </c>
      <c r="K47" s="23">
        <f t="shared" si="14"/>
        <v>78.18181818181819</v>
      </c>
      <c r="L47" s="135">
        <v>0</v>
      </c>
      <c r="M47" s="136">
        <f t="shared" si="15"/>
        <v>0</v>
      </c>
      <c r="N47" s="137">
        <f>(H47*6+J47*7.5+L47*10)/D47</f>
        <v>7.172727272727273</v>
      </c>
      <c r="O47" s="2"/>
    </row>
    <row r="48" spans="1:15" ht="15.75">
      <c r="A48" s="133">
        <v>6</v>
      </c>
      <c r="B48" s="39" t="s">
        <v>51</v>
      </c>
      <c r="C48" s="23">
        <v>56</v>
      </c>
      <c r="D48" s="23">
        <v>55</v>
      </c>
      <c r="E48" s="23">
        <v>1</v>
      </c>
      <c r="F48" s="135">
        <v>0</v>
      </c>
      <c r="G48" s="23">
        <v>0</v>
      </c>
      <c r="H48" s="135">
        <v>24</v>
      </c>
      <c r="I48" s="23">
        <f t="shared" si="13"/>
        <v>43.63636363636363</v>
      </c>
      <c r="J48" s="135">
        <v>31</v>
      </c>
      <c r="K48" s="23">
        <f t="shared" si="14"/>
        <v>56.36363636363637</v>
      </c>
      <c r="L48" s="135">
        <v>0</v>
      </c>
      <c r="M48" s="136">
        <f t="shared" si="15"/>
        <v>0</v>
      </c>
      <c r="N48" s="137">
        <f t="shared" si="16"/>
        <v>6.845454545454546</v>
      </c>
      <c r="O48" s="2"/>
    </row>
    <row r="49" spans="1:15" ht="15.75">
      <c r="A49" s="133">
        <v>7</v>
      </c>
      <c r="B49" s="39" t="s">
        <v>53</v>
      </c>
      <c r="C49" s="23">
        <v>30</v>
      </c>
      <c r="D49" s="23">
        <v>29</v>
      </c>
      <c r="E49" s="23">
        <v>1</v>
      </c>
      <c r="F49" s="135">
        <v>0</v>
      </c>
      <c r="G49" s="23">
        <v>0</v>
      </c>
      <c r="H49" s="135">
        <v>7</v>
      </c>
      <c r="I49" s="23">
        <f t="shared" si="13"/>
        <v>24.137931034482758</v>
      </c>
      <c r="J49" s="135">
        <v>22</v>
      </c>
      <c r="K49" s="23">
        <f t="shared" si="14"/>
        <v>75.86206896551724</v>
      </c>
      <c r="L49" s="135">
        <v>0</v>
      </c>
      <c r="M49" s="136">
        <f t="shared" si="15"/>
        <v>0</v>
      </c>
      <c r="N49" s="137">
        <f t="shared" si="16"/>
        <v>7.137931034482759</v>
      </c>
      <c r="O49" s="2"/>
    </row>
    <row r="50" spans="1:15" ht="15.75">
      <c r="A50" s="133">
        <v>8</v>
      </c>
      <c r="B50" s="39" t="s">
        <v>49</v>
      </c>
      <c r="C50" s="23">
        <v>56</v>
      </c>
      <c r="D50" s="23">
        <v>55</v>
      </c>
      <c r="E50" s="23">
        <v>1</v>
      </c>
      <c r="F50" s="135">
        <v>0</v>
      </c>
      <c r="G50" s="23">
        <v>0</v>
      </c>
      <c r="H50" s="135">
        <v>20</v>
      </c>
      <c r="I50" s="23">
        <f t="shared" si="13"/>
        <v>36.36363636363637</v>
      </c>
      <c r="J50" s="135">
        <v>34</v>
      </c>
      <c r="K50" s="23">
        <f t="shared" si="14"/>
        <v>61.81818181818182</v>
      </c>
      <c r="L50" s="135">
        <v>1</v>
      </c>
      <c r="M50" s="136">
        <f t="shared" si="15"/>
        <v>1.8181818181818181</v>
      </c>
      <c r="N50" s="137">
        <f t="shared" si="16"/>
        <v>7</v>
      </c>
      <c r="O50" s="2"/>
    </row>
    <row r="51" spans="1:15" ht="15.75">
      <c r="A51" s="133">
        <v>9</v>
      </c>
      <c r="B51" s="39" t="s">
        <v>36</v>
      </c>
      <c r="C51" s="23">
        <v>30</v>
      </c>
      <c r="D51" s="23">
        <v>30</v>
      </c>
      <c r="E51" s="23">
        <v>0</v>
      </c>
      <c r="F51" s="135">
        <v>0</v>
      </c>
      <c r="G51" s="23">
        <v>0</v>
      </c>
      <c r="H51" s="135">
        <v>3</v>
      </c>
      <c r="I51" s="23">
        <f t="shared" si="13"/>
        <v>10</v>
      </c>
      <c r="J51" s="135">
        <v>24</v>
      </c>
      <c r="K51" s="23">
        <f t="shared" si="14"/>
        <v>80</v>
      </c>
      <c r="L51" s="135">
        <v>2</v>
      </c>
      <c r="M51" s="136">
        <f t="shared" si="15"/>
        <v>6.666666666666667</v>
      </c>
      <c r="N51" s="137">
        <f t="shared" si="16"/>
        <v>7.266666666666667</v>
      </c>
      <c r="O51" s="2"/>
    </row>
    <row r="52" spans="1:15" ht="15.75">
      <c r="A52" s="133">
        <v>10</v>
      </c>
      <c r="B52" s="39" t="s">
        <v>16</v>
      </c>
      <c r="C52" s="23">
        <v>30</v>
      </c>
      <c r="D52" s="23">
        <v>30</v>
      </c>
      <c r="E52" s="23">
        <v>0</v>
      </c>
      <c r="F52" s="135">
        <v>0</v>
      </c>
      <c r="G52" s="23">
        <v>0</v>
      </c>
      <c r="H52" s="135">
        <v>14</v>
      </c>
      <c r="I52" s="23">
        <f t="shared" si="13"/>
        <v>46.666666666666664</v>
      </c>
      <c r="J52" s="135">
        <v>16</v>
      </c>
      <c r="K52" s="23">
        <f t="shared" si="14"/>
        <v>53.333333333333336</v>
      </c>
      <c r="L52" s="135">
        <v>0</v>
      </c>
      <c r="M52" s="136">
        <f t="shared" si="15"/>
        <v>0</v>
      </c>
      <c r="N52" s="137">
        <f t="shared" si="16"/>
        <v>6.8</v>
      </c>
      <c r="O52" s="2"/>
    </row>
    <row r="53" spans="1:15" ht="16.5" thickBot="1">
      <c r="A53" s="20"/>
      <c r="B53" s="75" t="s">
        <v>63</v>
      </c>
      <c r="C53" s="64">
        <f>AVERAGE(C43:C52)</f>
        <v>48.1</v>
      </c>
      <c r="D53" s="77">
        <f aca="true" t="shared" si="17" ref="D53:N53">AVERAGE(D43:D52)</f>
        <v>47.3</v>
      </c>
      <c r="E53" s="78">
        <f t="shared" si="17"/>
        <v>0.8</v>
      </c>
      <c r="F53" s="64">
        <f t="shared" si="17"/>
        <v>0</v>
      </c>
      <c r="G53" s="69">
        <f t="shared" si="17"/>
        <v>0</v>
      </c>
      <c r="H53" s="69">
        <f t="shared" si="17"/>
        <v>19.5</v>
      </c>
      <c r="I53" s="69">
        <f t="shared" si="17"/>
        <v>36.251015906188314</v>
      </c>
      <c r="J53" s="78">
        <f t="shared" si="17"/>
        <v>27.2</v>
      </c>
      <c r="K53" s="69">
        <f t="shared" si="17"/>
        <v>59.155230465575286</v>
      </c>
      <c r="L53" s="78">
        <f t="shared" si="17"/>
        <v>0.5</v>
      </c>
      <c r="M53" s="79">
        <f t="shared" si="17"/>
        <v>1.2188552188552189</v>
      </c>
      <c r="N53" s="80">
        <f t="shared" si="17"/>
        <v>6.916082665737838</v>
      </c>
      <c r="O53" s="2"/>
    </row>
    <row r="54" spans="1:15" ht="17.25" thickBot="1" thickTop="1">
      <c r="A54" s="29"/>
      <c r="B54" s="63" t="s">
        <v>17</v>
      </c>
      <c r="C54" s="64">
        <v>56</v>
      </c>
      <c r="D54" s="64">
        <v>55</v>
      </c>
      <c r="E54" s="65">
        <v>1</v>
      </c>
      <c r="F54" s="66">
        <v>0</v>
      </c>
      <c r="G54" s="67">
        <v>0</v>
      </c>
      <c r="H54" s="68">
        <v>27</v>
      </c>
      <c r="I54" s="69">
        <f t="shared" si="13"/>
        <v>49.09090909090909</v>
      </c>
      <c r="J54" s="66">
        <v>26</v>
      </c>
      <c r="K54" s="67">
        <f t="shared" si="14"/>
        <v>47.27272727272727</v>
      </c>
      <c r="L54" s="70">
        <v>2</v>
      </c>
      <c r="M54" s="71">
        <f t="shared" si="15"/>
        <v>3.6363636363636362</v>
      </c>
      <c r="N54" s="72">
        <f t="shared" si="16"/>
        <v>6.8545454545454545</v>
      </c>
      <c r="O54" s="2"/>
    </row>
    <row r="55" spans="1:15" ht="17.25" thickBot="1" thickTop="1">
      <c r="A55" s="30"/>
      <c r="B55" s="38" t="s">
        <v>23</v>
      </c>
      <c r="C55" s="32">
        <f>AVERAGE(C53:C54)</f>
        <v>52.05</v>
      </c>
      <c r="D55" s="32">
        <f aca="true" t="shared" si="18" ref="D55:N55">AVERAGE(D53:D54)</f>
        <v>51.15</v>
      </c>
      <c r="E55" s="32">
        <f t="shared" si="18"/>
        <v>0.9</v>
      </c>
      <c r="F55" s="32">
        <f t="shared" si="18"/>
        <v>0</v>
      </c>
      <c r="G55" s="32">
        <f t="shared" si="18"/>
        <v>0</v>
      </c>
      <c r="H55" s="32">
        <f t="shared" si="18"/>
        <v>23.25</v>
      </c>
      <c r="I55" s="32">
        <f t="shared" si="18"/>
        <v>42.670962498548704</v>
      </c>
      <c r="J55" s="32">
        <f t="shared" si="18"/>
        <v>26.6</v>
      </c>
      <c r="K55" s="32">
        <f t="shared" si="18"/>
        <v>53.213978869151276</v>
      </c>
      <c r="L55" s="32">
        <f t="shared" si="18"/>
        <v>1.25</v>
      </c>
      <c r="M55" s="32">
        <f t="shared" si="18"/>
        <v>2.4276094276094273</v>
      </c>
      <c r="N55" s="32">
        <f t="shared" si="18"/>
        <v>6.885314060141646</v>
      </c>
      <c r="O55" s="2"/>
    </row>
    <row r="56" spans="1:15" ht="30" customHeight="1" thickTop="1">
      <c r="A56" s="2"/>
      <c r="B56" s="33" t="s">
        <v>56</v>
      </c>
      <c r="C56" s="33"/>
      <c r="D56" s="33"/>
      <c r="E56" s="33"/>
      <c r="F56" s="33"/>
      <c r="G56" s="180" t="s">
        <v>59</v>
      </c>
      <c r="H56" s="180"/>
      <c r="I56" s="180"/>
      <c r="J56" s="180"/>
      <c r="K56" s="19"/>
      <c r="L56" s="19"/>
      <c r="M56" s="19"/>
      <c r="N56" s="19"/>
      <c r="O56" s="2"/>
    </row>
    <row r="57" spans="1:15" ht="15.75">
      <c r="A57" s="2"/>
      <c r="B57" s="33"/>
      <c r="C57" s="33"/>
      <c r="D57" s="33"/>
      <c r="E57" s="33"/>
      <c r="F57" s="33"/>
      <c r="G57" s="33"/>
      <c r="H57" s="33"/>
      <c r="I57" s="33"/>
      <c r="J57" s="33"/>
      <c r="K57" s="2"/>
      <c r="L57" s="2"/>
      <c r="M57" s="2"/>
      <c r="N57" s="2"/>
      <c r="O57" s="2"/>
    </row>
    <row r="58" spans="1:1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</sheetData>
  <sheetProtection/>
  <mergeCells count="23">
    <mergeCell ref="G56:J56"/>
    <mergeCell ref="A6:N6"/>
    <mergeCell ref="E9:E10"/>
    <mergeCell ref="B8:B10"/>
    <mergeCell ref="A5:N5"/>
    <mergeCell ref="P10:T10"/>
    <mergeCell ref="H9:I9"/>
    <mergeCell ref="B42:N42"/>
    <mergeCell ref="B11:N11"/>
    <mergeCell ref="C9:C10"/>
    <mergeCell ref="A7:N7"/>
    <mergeCell ref="A8:A10"/>
    <mergeCell ref="B27:N27"/>
    <mergeCell ref="N8:N10"/>
    <mergeCell ref="D9:D10"/>
    <mergeCell ref="F1:N3"/>
    <mergeCell ref="J9:K9"/>
    <mergeCell ref="F8:M8"/>
    <mergeCell ref="L9:M9"/>
    <mergeCell ref="F9:G9"/>
    <mergeCell ref="B1:B3"/>
    <mergeCell ref="C8:E8"/>
    <mergeCell ref="I4:L4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spans="1:14" ht="15.75">
      <c r="A1" s="128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</row>
    <row r="2" spans="1:14" ht="15.75">
      <c r="A2" s="128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</row>
    <row r="3" spans="1:14" ht="15.7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32"/>
      <c r="N3" s="132"/>
    </row>
    <row r="4" spans="1:14" ht="15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2022-06-10T07:43:26Z</cp:lastPrinted>
  <dcterms:created xsi:type="dcterms:W3CDTF">1996-10-08T23:32:33Z</dcterms:created>
  <dcterms:modified xsi:type="dcterms:W3CDTF">2022-06-10T07:43:47Z</dcterms:modified>
  <cp:category/>
  <cp:version/>
  <cp:contentType/>
  <cp:contentStatus/>
</cp:coreProperties>
</file>